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laxmankafle/Desktop/MIT_Study/MyGit/HTMAA_Website/LaxmanKafle/files/"/>
    </mc:Choice>
  </mc:AlternateContent>
  <xr:revisionPtr revIDLastSave="0" documentId="13_ncr:1_{C7D79FF3-65B4-6247-BA87-0C2269DC8549}" xr6:coauthVersionLast="47" xr6:coauthVersionMax="47" xr10:uidLastSave="{00000000-0000-0000-0000-000000000000}"/>
  <bookViews>
    <workbookView xWindow="30260" yWindow="500" windowWidth="38380" windowHeight="21100" xr2:uid="{76EBF26D-964C-4D4A-8AAE-CE94B2155E1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1" l="1"/>
  <c r="J14" i="1"/>
  <c r="J10" i="1"/>
  <c r="H11" i="1"/>
  <c r="H13" i="1"/>
  <c r="J13" i="1" s="1"/>
  <c r="J12" i="1"/>
  <c r="G11" i="1"/>
  <c r="J9" i="1"/>
  <c r="H8" i="1"/>
  <c r="J8" i="1" s="1"/>
  <c r="J7" i="1"/>
  <c r="J16" i="1" s="1"/>
  <c r="J6" i="1"/>
  <c r="J5" i="1"/>
  <c r="J4" i="1"/>
  <c r="J3" i="1"/>
  <c r="J11" i="1" l="1"/>
</calcChain>
</file>

<file path=xl/sharedStrings.xml><?xml version="1.0" encoding="utf-8"?>
<sst xmlns="http://schemas.openxmlformats.org/spreadsheetml/2006/main" count="78" uniqueCount="63">
  <si>
    <t>List of material for final project</t>
  </si>
  <si>
    <t>S.N.</t>
  </si>
  <si>
    <t>Description</t>
  </si>
  <si>
    <t>Manufacturer</t>
  </si>
  <si>
    <t>Man. Part #</t>
  </si>
  <si>
    <t>Supplier</t>
  </si>
  <si>
    <t>Supplier Part #</t>
  </si>
  <si>
    <t>Quantity</t>
  </si>
  <si>
    <t>Price</t>
  </si>
  <si>
    <t>Pkg.</t>
  </si>
  <si>
    <t>Total</t>
  </si>
  <si>
    <t>Link</t>
  </si>
  <si>
    <t>https://www.amazon.com/STEPPERONLINE-Stepper-Bipolar-Connector-compatible/dp/B00PNEQKC0/ref=asc_df_B00PNEQKC0?mcid=e981ddab58e43534b29effba82c3f107&amp;tag=hyprod-20&amp;linkCode=df0&amp;hvadid=693608794701&amp;hvpos=&amp;hvnetw=g&amp;hvrand=16938983145682316073&amp;hvpone=&amp;hvptwo=&amp;hvqmt=&amp;hvdev=c&amp;hvdvcmdl=&amp;hvlocint=&amp;hvlocphy=9002000&amp;hvtargid=pla-372699400295&amp;psc=1</t>
  </si>
  <si>
    <t>Nema 17 Stepper motor</t>
  </si>
  <si>
    <t>STEPPERONLINE</t>
  </si>
  <si>
    <t>Amazon</t>
  </si>
  <si>
    <t>VL53L7CX time of flight sensor</t>
  </si>
  <si>
    <t>DigiKey</t>
  </si>
  <si>
    <t>RP2040-PICO-W</t>
  </si>
  <si>
    <t>1188-RP2040-PICO-W-ND</t>
  </si>
  <si>
    <t>Olimex LTD</t>
  </si>
  <si>
    <t>https://www.digikey.com/en/products/detail/olimex-ltd/rp2040-pico-w/22479731?_gl=1*18rjchw*_up*MQ..*_gs*MQ..&amp;gclid=CjwKCAiAmMC6BhA6EiwAdN5iLUq73YQoPiiWdNRs84h9iWvN9eMdnYY5KpZ2-s1f2_clLbwBW9EViRoC4oYQAvD_BwE&amp;gclsrc=aw.ds</t>
  </si>
  <si>
    <t>296-DRV8428PPWPRTR-ND</t>
  </si>
  <si>
    <t>DRV8428PPWPR</t>
  </si>
  <si>
    <t>Texas Instruments</t>
  </si>
  <si>
    <t>DRV8428PPWPR: stepper motor driver</t>
  </si>
  <si>
    <t>https://www.digikey.com/en/products/detail/texas-instruments/DRV8428PPWPR/13563205</t>
  </si>
  <si>
    <t>296-TLV76118DCYRCT-ND</t>
  </si>
  <si>
    <t>TLV76118DCYR</t>
  </si>
  <si>
    <t>TLV76118DCYR: voltage regulator</t>
  </si>
  <si>
    <t>https://www.digikey.com/en/products/detail/texas-instruments/tlv76118dcyr/24421033</t>
  </si>
  <si>
    <t>SG90 9g Micro Servos</t>
  </si>
  <si>
    <t>https://www.amazon.com/dp/B0BJV2GB85/ref=sspa_dk_detail_4?pd_rd_i=B0BJV2GB85&amp;pd_rd_w=3xzGZ&amp;content-id=amzn1.sym.f2f1cf8f-cab4-44dc-82ba-0ca811fb90cc&amp;pf_rd_p=f2f1cf8f-cab4-44dc-82ba-0ca811fb90cc&amp;pf_rd_r=HGZGAZ8K8GZACN3GN7GT&amp;pd_rd_wg=BKT7V&amp;pd_rd_r=12e638ba-f268-48db-a489-af48d38ae8b7&amp;s=toys-and-games&amp;sp_csd=d2lkZ2V0TmFtZT1zcF9kZXRhaWxfdGhlbWF0aWM&amp;th=1</t>
  </si>
  <si>
    <t>Unknown</t>
  </si>
  <si>
    <t>WWZMDiB MAX98357 I2S Audio Amplifier Module</t>
  </si>
  <si>
    <t>WWZMDiB</t>
  </si>
  <si>
    <t>MAX98357</t>
  </si>
  <si>
    <t>https://www.amazon.com/WWZMDiB-MAX98357-Amplifier-Unfiltered-Raspberry/dp/B0BTBS5NW2/ref=sr_1_4?dib=eyJ2IjoiMSJ9.bJ-1jRqfYSZ1NFwf2ximsxHZb6g3WS2J3HN-XKEHkQCToukyQ1MDjCniy7wojwC82fx2_xAVmDc58021aUUXco8lLCq44ThaYoH0bOpwzoLUGRo_sZ5zbmw-9UWLTTvIqb4fGcZ96MioCWVsbUCuGcupPENixr_CurkoNc9k0i3p1kMcTfYymZcDRcr2QwtF2Yn4chhrSpNSR2dW703cBUtPmXmLREzocRyaYsiDXD4.l0sLdNIszRBR9XlGsmMmwKkm31R6dPDuyElEn0N0Sec&amp;dib_tag=se&amp;hvadid=570429460926&amp;hvdev=c&amp;hvlocphy=9002000&amp;hvnetw=g&amp;hvqmt=b&amp;hvrand=13081040494208026791&amp;hvtargid=kwd-354440944687&amp;hydadcr=8779_13524903&amp;keywords=max98357a&amp;qid=1733329711&amp;sr=8-4</t>
  </si>
  <si>
    <t xml:space="preserve">2020 Aluminum Extrusion </t>
  </si>
  <si>
    <t>Square Turntables: Lazy susan</t>
  </si>
  <si>
    <t>6031k16</t>
  </si>
  <si>
    <t>McMaster</t>
  </si>
  <si>
    <t>https://www.amazon.com/Aluminum-Extrusion-European-Standard-15-75inch/dp/B08Y8N7FD1/ref=asc_df_B08Y8N7FD1?mcid=bb1148dc05d237be94948d30306ecfbf&amp;tag=hyprod-20&amp;linkCode=df0&amp;hvadid=693071814238&amp;hvpos=&amp;hvnetw=g&amp;hvrand=11900265810735627472&amp;hvpone=&amp;hvptwo=&amp;hvqmt=&amp;hvdev=c&amp;hvdvcmdl=&amp;hvlocint=&amp;hvlocphy=9002000&amp;hvtargid=pla-1343747166893&amp;psc=1</t>
  </si>
  <si>
    <t xml:space="preserve"> length in meter ===</t>
  </si>
  <si>
    <t>https://www.mcmaster.com/catalog/130/1406/6031K16</t>
  </si>
  <si>
    <t>200x200 mm acrylic board</t>
  </si>
  <si>
    <t>https://www.amazon.com/KINLINK-Plexiglass-Transparent-Protective-invitaton/dp/B0BYSHVDDL/ref=asc_df_B0BYSHVDDL?mcid=7ac7a85f0b723017a3603a0a77b11027&amp;tag=hyprod-20&amp;linkCode=df0&amp;hvadid=693270340317&amp;hvpos=&amp;hvnetw=g&amp;hvrand=15897344747160218813&amp;hvpone=&amp;hvptwo=&amp;hvqmt=&amp;hvdev=c&amp;hvdvcmdl=&amp;hvlocint=&amp;hvlocphy=9002000&amp;hvtargid=pla-2204243215185&amp;psc=1</t>
  </si>
  <si>
    <t>Total Cost =</t>
  </si>
  <si>
    <t>PUI Audio, Inc.</t>
  </si>
  <si>
    <t>668-AS03204AS-HT-WP-ND</t>
  </si>
  <si>
    <t>AS03204AS-HT-WP</t>
  </si>
  <si>
    <t>Speaker</t>
  </si>
  <si>
    <t>https://www.digikey.com/en/products/detail/pui-audio-inc/AS03204AS-HT-WP/24385620?gclsrc=aw.ds&amp;&amp;utm_adgroup=&amp;utm_source=google&amp;utm_medium=cpc&amp;utm_campaign=PMax%20Shopping_Product_Low%20ROAS%20Categories&amp;utm_term=&amp;utm_content=&amp;utm_id=go_cmp-20243063506_adg-_ad-__dev-c_ext-_prd-24385620_sig-CjwKCAiAmMC6BhA6EiwAdN5iLZPuayH-O6ZlScGJR5wc8AeiwVYpXtYiSKfAw7_uL5xyr4_Sia3vGRoCD6YQAvD_BwE&amp;gad_source=1&amp;gclid=CjwKCAiAmMC6BhA6EiwAdN5iLZPuayH-O6ZlScGJR5wc8AeiwVYpXtYiSKfAw7_uL5xyr4_Sia3vGRoCD6YQAvD_BwE&amp;gclsrc=aw.ds</t>
  </si>
  <si>
    <t>https://www.pololu.com/product/3418</t>
  </si>
  <si>
    <t xml:space="preserve"> </t>
  </si>
  <si>
    <t>Pololu</t>
  </si>
  <si>
    <t>https://www.amazon.com/Display-Screen-Module-ILI9341-320X240/dp/B0BZGY9P9H</t>
  </si>
  <si>
    <t>2.4" TFT LCD Display Touch Screen Module 2.4 Inch SPI Serial ILI9341</t>
  </si>
  <si>
    <t>Shutao</t>
  </si>
  <si>
    <t>https://www.digikey.com/en/products/detail/texas-instruments/DRV5056A2ELPGQ1/10454021?gclsrc=aw.ds&amp;&amp;utm_adgroup=&amp;utm_source=google&amp;utm_medium=cpc&amp;utm_campaign=Pmax_Shopping_Boston%20Metro%20Category%20Awareness&amp;utm_term=&amp;utm_content=&amp;utm_id=go_cmp-20837509568_adg-_ad-__dev-c_ext-_prd-10454021_sig-CjwKCAiAgoq7BhBxEiwAVcW0LJbop6lQCOpxC7nz5Sie-InEmZAuw2DkdX-MPlpDwhkG0gGpSRjT-RoC1C0QAvD_BwE&amp;gad_source=1&amp;gclid=CjwKCAiAgoq7BhBxEiwAVcW0LJbop6lQCOpxC7nz5Sie-InEmZAuw2DkdX-MPlpDwhkG0gGpSRjT-RoC1C0QAvD_BwE&amp;gclsrc=aw.ds</t>
  </si>
  <si>
    <t>Hall effect sensors</t>
  </si>
  <si>
    <t>DRV5056A2ELPGQ1</t>
  </si>
  <si>
    <t>296-DRV5056A2ELPGQ1-ND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</si>
</sst>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Aptos Narrow"/>
      <family val="2"/>
      <scheme val="minor"/>
    </font>
    <font>
      <b/>
      <sz val="24"/>
      <color theme="1"/>
      <name val="Aptos Narrow"/>
      <scheme val="minor"/>
    </font>
    <font>
      <b/>
      <sz val="12"/>
      <color theme="1"/>
      <name val="Aptos Narrow"/>
      <scheme val="minor"/>
    </font>
    <font>
      <b/>
      <sz val="14"/>
      <color theme="1"/>
      <name val="Aptos Narrow"/>
      <scheme val="minor"/>
    </font>
    <font>
      <sz val="12"/>
      <color rgb="FF444444"/>
      <name val="Arial"/>
      <family val="2"/>
    </font>
    <font>
      <u/>
      <sz val="12"/>
      <color theme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5" fillId="0" borderId="1" xfId="1" applyFill="1" applyBorder="1" applyAlignment="1">
      <alignment horizontal="left" vertical="center"/>
    </xf>
    <xf numFmtId="2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2" fillId="0" borderId="1" xfId="0" applyFont="1" applyBorder="1" applyAlignment="1">
      <alignment horizontal="righ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cmaster.com/catalog/130/1406/6031K16" TargetMode="External"/><Relationship Id="rId7" Type="http://schemas.openxmlformats.org/officeDocument/2006/relationships/hyperlink" Target="https://www.digikey.com/en/products/detail/texas-instruments/DRV5056A2ELPGQ1/10454021?gclsrc=aw.ds&amp;&amp;utm_adgroup=&amp;utm_source=google&amp;utm_medium=cpc&amp;utm_campaign=Pmax_Shopping_Boston%20Metro%20Category%20Awareness&amp;utm_term=&amp;utm_content=&amp;utm_id=go_cmp-20837509568_adg-_ad-__dev-c_ext-_prd-10454021_sig-CjwKCAiAgoq7BhBxEiwAVcW0LJbop6lQCOpxC7nz5Sie-InEmZAuw2DkdX-MPlpDwhkG0gGpSRjT-RoC1C0QAvD_BwE&amp;gad_source=1&amp;gclid=CjwKCAiAgoq7BhBxEiwAVcW0LJbop6lQCOpxC7nz5Sie-InEmZAuw2DkdX-MPlpDwhkG0gGpSRjT-RoC1C0QAvD_BwE&amp;gclsrc=aw.ds" TargetMode="External"/><Relationship Id="rId2" Type="http://schemas.openxmlformats.org/officeDocument/2006/relationships/hyperlink" Target="https://www.amazon.com/dp/B0BJV2GB85/ref=sspa_dk_detail_4?pd_rd_i=B0BJV2GB85&amp;pd_rd_w=3xzGZ&amp;content-id=amzn1.sym.f2f1cf8f-cab4-44dc-82ba-0ca811fb90cc&amp;pf_rd_p=f2f1cf8f-cab4-44dc-82ba-0ca811fb90cc&amp;pf_rd_r=HGZGAZ8K8GZACN3GN7GT&amp;pd_rd_wg=BKT7V&amp;pd_rd_r=12e638ba-f268-48db-a489-af48d38ae8b7&amp;s=toys-and-games&amp;sp_csd=d2lkZ2V0TmFtZT1zcF9kZXRhaWxfdGhlbWF0aWM&amp;th=1" TargetMode="External"/><Relationship Id="rId1" Type="http://schemas.openxmlformats.org/officeDocument/2006/relationships/hyperlink" Target="https://www.digikey.com/en/products/detail/texas-instruments/tlv76118dcyr/24421033" TargetMode="External"/><Relationship Id="rId6" Type="http://schemas.openxmlformats.org/officeDocument/2006/relationships/hyperlink" Target="https://www.amazon.com/s/ref=bl_dp_s_web_0?ie=UTF8&amp;search-alias=aps&amp;field-keywords=Shutao" TargetMode="External"/><Relationship Id="rId5" Type="http://schemas.openxmlformats.org/officeDocument/2006/relationships/hyperlink" Target="https://www.digikey.com/en/products/detail/pui-audio-inc/AS03204AS-HT-WP/24385620?gclsrc=aw.ds&amp;&amp;utm_adgroup=&amp;utm_source=google&amp;utm_medium=cpc&amp;utm_campaign=PMax%20Shopping_Product_Low%20ROAS%20Categories&amp;utm_term=&amp;utm_content=&amp;utm_id=go_cmp-20243063506_adg-_ad-__dev-c_ext-_prd-24385620_sig-CjwKCAiAmMC6BhA6EiwAdN5iLZPuayH-O6ZlScGJR5wc8AeiwVYpXtYiSKfAw7_uL5xyr4_Sia3vGRoCD6YQAvD_BwE&amp;gad_source=1&amp;gclid=CjwKCAiAmMC6BhA6EiwAdN5iLZPuayH-O6ZlScGJR5wc8AeiwVYpXtYiSKfAw7_uL5xyr4_Sia3vGRoCD6YQAvD_BwE&amp;gclsrc=aw.ds" TargetMode="External"/><Relationship Id="rId4" Type="http://schemas.openxmlformats.org/officeDocument/2006/relationships/hyperlink" Target="https://www.amazon.com/KINLINK-Plexiglass-Transparent-Protective-invitaton/dp/B0BYSHVDDL/ref=asc_df_B0BYSHVDDL?mcid=7ac7a85f0b723017a3603a0a77b11027&amp;tag=hyprod-20&amp;linkCode=df0&amp;hvadid=693270340317&amp;hvpos=&amp;hvnetw=g&amp;hvrand=15897344747160218813&amp;hvpone=&amp;hvptwo=&amp;hvqmt=&amp;hvdev=c&amp;hvdvcmdl=&amp;hvlocint=&amp;hvlocphy=9002000&amp;hvtargid=pla-2204243215185&amp;psc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AE5AB-0A18-2249-9D7E-DC744944D18C}">
  <dimension ref="A1:K16"/>
  <sheetViews>
    <sheetView tabSelected="1" zoomScale="130" zoomScaleNormal="130" workbookViewId="0">
      <selection activeCell="H22" sqref="H22"/>
    </sheetView>
  </sheetViews>
  <sheetFormatPr baseColWidth="10" defaultRowHeight="16" x14ac:dyDescent="0.2"/>
  <cols>
    <col min="1" max="1" width="6.1640625" customWidth="1"/>
    <col min="2" max="2" width="26" bestFit="1" customWidth="1"/>
    <col min="3" max="3" width="18.83203125" bestFit="1" customWidth="1"/>
    <col min="4" max="4" width="16.6640625" bestFit="1" customWidth="1"/>
    <col min="5" max="5" width="14.83203125" customWidth="1"/>
    <col min="6" max="6" width="23.83203125" bestFit="1" customWidth="1"/>
    <col min="7" max="7" width="12.1640625" customWidth="1"/>
    <col min="8" max="8" width="11.1640625" customWidth="1"/>
    <col min="11" max="11" width="70.83203125" style="2" customWidth="1"/>
  </cols>
  <sheetData>
    <row r="1" spans="1:11" ht="32" x14ac:dyDescent="0.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pans="1:11" ht="24" customHeight="1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3" t="s">
        <v>11</v>
      </c>
    </row>
    <row r="3" spans="1:11" s="10" customFormat="1" x14ac:dyDescent="0.2">
      <c r="A3" s="8">
        <v>1</v>
      </c>
      <c r="B3" s="8" t="s">
        <v>13</v>
      </c>
      <c r="C3" s="8" t="s">
        <v>14</v>
      </c>
      <c r="D3" s="8"/>
      <c r="E3" s="8" t="s">
        <v>15</v>
      </c>
      <c r="F3" s="8"/>
      <c r="G3" s="8">
        <v>1</v>
      </c>
      <c r="H3" s="8">
        <v>13.99</v>
      </c>
      <c r="I3" s="8">
        <v>1</v>
      </c>
      <c r="J3" s="8">
        <f>H3*G3</f>
        <v>13.99</v>
      </c>
      <c r="K3" s="9" t="s">
        <v>12</v>
      </c>
    </row>
    <row r="4" spans="1:11" s="10" customFormat="1" x14ac:dyDescent="0.2">
      <c r="A4" s="8">
        <v>2</v>
      </c>
      <c r="B4" s="8" t="s">
        <v>16</v>
      </c>
      <c r="C4" s="16" t="s">
        <v>55</v>
      </c>
      <c r="D4" s="8" t="s">
        <v>54</v>
      </c>
      <c r="E4" s="8" t="s">
        <v>55</v>
      </c>
      <c r="F4" s="8" t="s">
        <v>54</v>
      </c>
      <c r="G4" s="8">
        <v>1</v>
      </c>
      <c r="H4" s="8">
        <v>19.95</v>
      </c>
      <c r="I4" s="8">
        <v>1</v>
      </c>
      <c r="J4" s="8">
        <f>H4*G4</f>
        <v>19.95</v>
      </c>
      <c r="K4" s="9" t="s">
        <v>53</v>
      </c>
    </row>
    <row r="5" spans="1:11" s="10" customFormat="1" x14ac:dyDescent="0.2">
      <c r="A5" s="8">
        <v>3</v>
      </c>
      <c r="B5" s="8" t="s">
        <v>18</v>
      </c>
      <c r="C5" s="8" t="s">
        <v>20</v>
      </c>
      <c r="D5" s="8" t="s">
        <v>18</v>
      </c>
      <c r="E5" s="8" t="s">
        <v>17</v>
      </c>
      <c r="F5" s="8" t="s">
        <v>19</v>
      </c>
      <c r="G5" s="8">
        <v>2</v>
      </c>
      <c r="H5" s="8">
        <v>9.52</v>
      </c>
      <c r="I5" s="8">
        <v>1</v>
      </c>
      <c r="J5" s="8">
        <f>H5*G5</f>
        <v>19.04</v>
      </c>
      <c r="K5" s="9" t="s">
        <v>21</v>
      </c>
    </row>
    <row r="6" spans="1:11" s="10" customFormat="1" ht="34" x14ac:dyDescent="0.2">
      <c r="A6" s="8">
        <v>4</v>
      </c>
      <c r="B6" s="11" t="s">
        <v>25</v>
      </c>
      <c r="C6" s="8" t="s">
        <v>24</v>
      </c>
      <c r="D6" s="8" t="s">
        <v>23</v>
      </c>
      <c r="E6" s="8" t="s">
        <v>17</v>
      </c>
      <c r="F6" s="8" t="s">
        <v>22</v>
      </c>
      <c r="G6" s="8">
        <v>1</v>
      </c>
      <c r="H6" s="8">
        <v>3.15</v>
      </c>
      <c r="I6" s="8">
        <v>1</v>
      </c>
      <c r="J6" s="8">
        <f>H6*G6</f>
        <v>3.15</v>
      </c>
      <c r="K6" s="9" t="s">
        <v>26</v>
      </c>
    </row>
    <row r="7" spans="1:11" s="10" customFormat="1" ht="34" x14ac:dyDescent="0.2">
      <c r="A7" s="8">
        <v>5</v>
      </c>
      <c r="B7" s="11" t="s">
        <v>29</v>
      </c>
      <c r="C7" s="8" t="s">
        <v>24</v>
      </c>
      <c r="D7" s="8" t="s">
        <v>28</v>
      </c>
      <c r="E7" s="8" t="s">
        <v>17</v>
      </c>
      <c r="F7" s="8" t="s">
        <v>27</v>
      </c>
      <c r="G7" s="8">
        <v>2</v>
      </c>
      <c r="H7" s="8">
        <v>0.41</v>
      </c>
      <c r="I7" s="8">
        <v>1</v>
      </c>
      <c r="J7" s="8">
        <f>H7*G7</f>
        <v>0.82</v>
      </c>
      <c r="K7" s="12" t="s">
        <v>30</v>
      </c>
    </row>
    <row r="8" spans="1:11" s="10" customFormat="1" x14ac:dyDescent="0.2">
      <c r="A8" s="8">
        <v>6</v>
      </c>
      <c r="B8" s="8" t="s">
        <v>31</v>
      </c>
      <c r="C8" s="8" t="s">
        <v>33</v>
      </c>
      <c r="D8" s="8"/>
      <c r="E8" s="8" t="s">
        <v>15</v>
      </c>
      <c r="F8" s="8"/>
      <c r="G8" s="8">
        <v>2</v>
      </c>
      <c r="H8" s="13">
        <f>19.99/12</f>
        <v>1.6658333333333333</v>
      </c>
      <c r="I8" s="8">
        <v>12</v>
      </c>
      <c r="J8" s="13">
        <f>G8*H8</f>
        <v>3.3316666666666666</v>
      </c>
      <c r="K8" s="12" t="s">
        <v>32</v>
      </c>
    </row>
    <row r="9" spans="1:11" s="10" customFormat="1" ht="34" x14ac:dyDescent="0.2">
      <c r="A9" s="8">
        <v>7</v>
      </c>
      <c r="B9" s="11" t="s">
        <v>34</v>
      </c>
      <c r="C9" s="8" t="s">
        <v>35</v>
      </c>
      <c r="D9" s="8" t="s">
        <v>36</v>
      </c>
      <c r="E9" s="8" t="s">
        <v>15</v>
      </c>
      <c r="F9" s="8"/>
      <c r="G9" s="8">
        <v>1</v>
      </c>
      <c r="H9" s="8">
        <v>5.99</v>
      </c>
      <c r="I9" s="8">
        <v>1</v>
      </c>
      <c r="J9" s="13">
        <f>G9*H9</f>
        <v>5.99</v>
      </c>
      <c r="K9" s="9" t="s">
        <v>37</v>
      </c>
    </row>
    <row r="10" spans="1:11" s="10" customFormat="1" ht="17" x14ac:dyDescent="0.2">
      <c r="A10" s="8">
        <v>8</v>
      </c>
      <c r="B10" s="11" t="s">
        <v>51</v>
      </c>
      <c r="C10" s="8" t="s">
        <v>48</v>
      </c>
      <c r="D10" s="8" t="s">
        <v>50</v>
      </c>
      <c r="E10" s="8" t="s">
        <v>17</v>
      </c>
      <c r="F10" s="8" t="s">
        <v>49</v>
      </c>
      <c r="G10" s="8">
        <v>1</v>
      </c>
      <c r="H10" s="8">
        <v>7.48</v>
      </c>
      <c r="I10" s="8">
        <v>1</v>
      </c>
      <c r="J10" s="13">
        <f>G10*H10</f>
        <v>7.48</v>
      </c>
      <c r="K10" s="12" t="s">
        <v>52</v>
      </c>
    </row>
    <row r="11" spans="1:11" s="10" customFormat="1" x14ac:dyDescent="0.2">
      <c r="A11" s="8">
        <v>9</v>
      </c>
      <c r="B11" s="8" t="s">
        <v>38</v>
      </c>
      <c r="C11" s="8" t="s">
        <v>33</v>
      </c>
      <c r="D11" s="8"/>
      <c r="E11" s="8" t="s">
        <v>15</v>
      </c>
      <c r="F11" s="14" t="s">
        <v>43</v>
      </c>
      <c r="G11" s="8">
        <f>(100*4+160*10+45*2)/1000</f>
        <v>2.09</v>
      </c>
      <c r="H11" s="8">
        <f>18.99/1.6</f>
        <v>11.868749999999999</v>
      </c>
      <c r="I11" s="8">
        <v>1</v>
      </c>
      <c r="J11" s="13">
        <f>H11*G11</f>
        <v>24.805687499999994</v>
      </c>
      <c r="K11" s="9" t="s">
        <v>42</v>
      </c>
    </row>
    <row r="12" spans="1:11" s="10" customFormat="1" x14ac:dyDescent="0.2">
      <c r="A12" s="8">
        <v>10</v>
      </c>
      <c r="B12" s="8" t="s">
        <v>39</v>
      </c>
      <c r="C12" s="8"/>
      <c r="D12" s="8"/>
      <c r="E12" s="8" t="s">
        <v>41</v>
      </c>
      <c r="F12" s="8" t="s">
        <v>40</v>
      </c>
      <c r="G12" s="8">
        <v>1</v>
      </c>
      <c r="H12" s="15">
        <v>3.16</v>
      </c>
      <c r="I12" s="8">
        <v>1</v>
      </c>
      <c r="J12" s="8">
        <f>H12*G12</f>
        <v>3.16</v>
      </c>
      <c r="K12" s="12" t="s">
        <v>44</v>
      </c>
    </row>
    <row r="13" spans="1:11" s="10" customFormat="1" x14ac:dyDescent="0.2">
      <c r="A13" s="8">
        <v>11</v>
      </c>
      <c r="B13" s="8" t="s">
        <v>45</v>
      </c>
      <c r="C13" s="8"/>
      <c r="D13" s="8"/>
      <c r="E13" s="8" t="s">
        <v>15</v>
      </c>
      <c r="F13" s="8"/>
      <c r="G13" s="8">
        <v>4</v>
      </c>
      <c r="H13" s="8">
        <f>18.99/4</f>
        <v>4.7474999999999996</v>
      </c>
      <c r="I13" s="8">
        <v>4</v>
      </c>
      <c r="J13" s="8">
        <f>H13*G13</f>
        <v>18.989999999999998</v>
      </c>
      <c r="K13" s="12" t="s">
        <v>46</v>
      </c>
    </row>
    <row r="14" spans="1:11" s="10" customFormat="1" ht="51" x14ac:dyDescent="0.2">
      <c r="A14" s="8">
        <v>12</v>
      </c>
      <c r="B14" s="11" t="s">
        <v>57</v>
      </c>
      <c r="C14" s="8" t="s">
        <v>58</v>
      </c>
      <c r="D14" s="8"/>
      <c r="E14" s="8" t="s">
        <v>15</v>
      </c>
      <c r="F14" s="8"/>
      <c r="G14" s="8">
        <v>1</v>
      </c>
      <c r="H14" s="8">
        <v>11.99</v>
      </c>
      <c r="I14" s="8">
        <v>1</v>
      </c>
      <c r="J14" s="8">
        <f>H14*G14</f>
        <v>11.99</v>
      </c>
      <c r="K14" s="12" t="s">
        <v>56</v>
      </c>
    </row>
    <row r="15" spans="1:11" s="10" customFormat="1" x14ac:dyDescent="0.2">
      <c r="A15" s="8">
        <v>13</v>
      </c>
      <c r="B15" s="8" t="s">
        <v>60</v>
      </c>
      <c r="C15" s="8" t="s">
        <v>24</v>
      </c>
      <c r="D15" s="8" t="s">
        <v>61</v>
      </c>
      <c r="E15" s="8" t="s">
        <v>17</v>
      </c>
      <c r="F15" s="8" t="s">
        <v>62</v>
      </c>
      <c r="G15" s="8">
        <v>2</v>
      </c>
      <c r="H15" s="8">
        <v>2.23</v>
      </c>
      <c r="I15" s="8">
        <v>1</v>
      </c>
      <c r="J15" s="8">
        <f>H15*G15</f>
        <v>4.46</v>
      </c>
      <c r="K15" s="12" t="s">
        <v>59</v>
      </c>
    </row>
    <row r="16" spans="1:11" s="6" customFormat="1" x14ac:dyDescent="0.2">
      <c r="A16" s="17" t="s">
        <v>47</v>
      </c>
      <c r="B16" s="17"/>
      <c r="C16" s="17"/>
      <c r="D16" s="17"/>
      <c r="E16" s="17"/>
      <c r="F16" s="17"/>
      <c r="G16" s="17"/>
      <c r="H16" s="17"/>
      <c r="I16" s="17"/>
      <c r="J16" s="4">
        <f>SUM(J3:J15)</f>
        <v>137.15735416666666</v>
      </c>
      <c r="K16" s="5"/>
    </row>
  </sheetData>
  <mergeCells count="2">
    <mergeCell ref="A1:J1"/>
    <mergeCell ref="A16:I16"/>
  </mergeCells>
  <hyperlinks>
    <hyperlink ref="K7" r:id="rId1" xr:uid="{79034570-2163-B84B-BB40-E2779F14EEFF}"/>
    <hyperlink ref="K8" r:id="rId2" display="https://www.amazon.com/dp/B0BJV2GB85/ref=sspa_dk_detail_4?pd_rd_i=B0BJV2GB85&amp;pd_rd_w=3xzGZ&amp;content-id=amzn1.sym.f2f1cf8f-cab4-44dc-82ba-0ca811fb90cc&amp;pf_rd_p=f2f1cf8f-cab4-44dc-82ba-0ca811fb90cc&amp;pf_rd_r=HGZGAZ8K8GZACN3GN7GT&amp;pd_rd_wg=BKT7V&amp;pd_rd_r=12e638ba-f268-48db-a489-af48d38ae8b7&amp;s=toys-and-games&amp;sp_csd=d2lkZ2V0TmFtZT1zcF9kZXRhaWxfdGhlbWF0aWM&amp;th=1" xr:uid="{19265C12-EE4A-4949-A14B-394A8B69846F}"/>
    <hyperlink ref="K12" r:id="rId3" xr:uid="{63D1B123-1C34-E44E-B3C1-FE820FEFEED8}"/>
    <hyperlink ref="K13" r:id="rId4" display="https://www.amazon.com/KINLINK-Plexiglass-Transparent-Protective-invitaton/dp/B0BYSHVDDL/ref=asc_df_B0BYSHVDDL?mcid=7ac7a85f0b723017a3603a0a77b11027&amp;tag=hyprod-20&amp;linkCode=df0&amp;hvadid=693270340317&amp;hvpos=&amp;hvnetw=g&amp;hvrand=15897344747160218813&amp;hvpone=&amp;hvptwo=&amp;hvqmt=&amp;hvdev=c&amp;hvdvcmdl=&amp;hvlocint=&amp;hvlocphy=9002000&amp;hvtargid=pla-2204243215185&amp;psc=1" xr:uid="{10894F49-5BB1-9741-A512-80E500E9D71B}"/>
    <hyperlink ref="K10" r:id="rId5" display="https://www.digikey.com/en/products/detail/pui-audio-inc/AS03204AS-HT-WP/24385620?gclsrc=aw.ds&amp;&amp;utm_adgroup=&amp;utm_source=google&amp;utm_medium=cpc&amp;utm_campaign=PMax%20Shopping_Product_Low%20ROAS%20Categories&amp;utm_term=&amp;utm_content=&amp;utm_id=go_cmp-20243063506_adg-_ad-__dev-c_ext-_prd-24385620_sig-CjwKCAiAmMC6BhA6EiwAdN5iLZPuayH-O6ZlScGJR5wc8AeiwVYpXtYiSKfAw7_uL5xyr4_Sia3vGRoCD6YQAvD_BwE&amp;gad_source=1&amp;gclid=CjwKCAiAmMC6BhA6EiwAdN5iLZPuayH-O6ZlScGJR5wc8AeiwVYpXtYiSKfAw7_uL5xyr4_Sia3vGRoCD6YQAvD_BwE&amp;gclsrc=aw.ds" xr:uid="{BECD7CC6-6641-154A-8810-6E2B461961D4}"/>
    <hyperlink ref="C14" r:id="rId6" display="https://www.amazon.com/s/ref=bl_dp_s_web_0?ie=UTF8&amp;search-alias=aps&amp;field-keywords=Shutao" xr:uid="{2D829D9D-4897-9447-80FE-B11120B49E0C}"/>
    <hyperlink ref="K15" r:id="rId7" display="https://www.digikey.com/en/products/detail/texas-instruments/DRV5056A2ELPGQ1/10454021?gclsrc=aw.ds&amp;&amp;utm_adgroup=&amp;utm_source=google&amp;utm_medium=cpc&amp;utm_campaign=Pmax_Shopping_Boston%20Metro%20Category%20Awareness&amp;utm_term=&amp;utm_content=&amp;utm_id=go_cmp-20837509568_adg-_ad-__dev-c_ext-_prd-10454021_sig-CjwKCAiAgoq7BhBxEiwAVcW0LJbop6lQCOpxC7nz5Sie-InEmZAuw2DkdX-MPlpDwhkG0gGpSRjT-RoC1C0QAvD_BwE&amp;gad_source=1&amp;gclid=CjwKCAiAgoq7BhBxEiwAVcW0LJbop6lQCOpxC7nz5Sie-InEmZAuw2DkdX-MPlpDwhkG0gGpSRjT-RoC1C0QAvD_BwE&amp;gclsrc=aw.ds" xr:uid="{B3620F3E-BBAB-EB42-A52C-3D9EB893FFE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Laxman Kafle</dc:creator>
  <cp:lastModifiedBy>Laxman Kafle</cp:lastModifiedBy>
  <dcterms:created xsi:type="dcterms:W3CDTF">2024-12-04T16:09:13Z</dcterms:created>
  <dcterms:modified xsi:type="dcterms:W3CDTF">2024-12-18T15:22:04Z</dcterms:modified>
</cp:coreProperties>
</file>