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backup" sheetId="2" r:id="rId5"/>
  </sheets>
  <definedNames/>
  <calcPr/>
</workbook>
</file>

<file path=xl/sharedStrings.xml><?xml version="1.0" encoding="utf-8"?>
<sst xmlns="http://schemas.openxmlformats.org/spreadsheetml/2006/main" count="55" uniqueCount="37">
  <si>
    <t>Runout</t>
  </si>
  <si>
    <t>two thousandths of an inch</t>
  </si>
  <si>
    <t>Tab design length [in]</t>
  </si>
  <si>
    <t>Tab actual length [in]</t>
  </si>
  <si>
    <t>Runout [in]</t>
  </si>
  <si>
    <t>Comments</t>
  </si>
  <si>
    <t>Consistent runout</t>
  </si>
  <si>
    <t>Average runout [in]</t>
  </si>
  <si>
    <t>Std. dev. runout [in]</t>
  </si>
  <si>
    <t>Used for clearance</t>
  </si>
  <si>
    <t>Median runout [in]</t>
  </si>
  <si>
    <t>Runout is</t>
  </si>
  <si>
    <t>e-3</t>
  </si>
  <si>
    <t>inches</t>
  </si>
  <si>
    <t>plus/minus</t>
  </si>
  <si>
    <t>Clearance</t>
  </si>
  <si>
    <t>five thousands of an inch</t>
  </si>
  <si>
    <t>Peg length [in]</t>
  </si>
  <si>
    <t>Hole size [in]</t>
  </si>
  <si>
    <t>Clearance [in]</t>
  </si>
  <si>
    <t>Joint type</t>
  </si>
  <si>
    <t>Fit type</t>
  </si>
  <si>
    <t>Interference</t>
  </si>
  <si>
    <t>Press</t>
  </si>
  <si>
    <t>Line-to-line</t>
  </si>
  <si>
    <t>Transition</t>
  </si>
  <si>
    <t>Slip</t>
  </si>
  <si>
    <t>Prescribed cut [in]</t>
  </si>
  <si>
    <t>Actual cut #1 [in]</t>
  </si>
  <si>
    <t>Actual cut #2 [in]</t>
  </si>
  <si>
    <t>Actual cut #3 [in]</t>
  </si>
  <si>
    <t>Average actual cut [in]</t>
  </si>
  <si>
    <t>Std. dev.  actual cut [in]</t>
  </si>
  <si>
    <t>Avg. delta [in]</t>
  </si>
  <si>
    <t>Std. dev. delta [in]</t>
  </si>
  <si>
    <t>Avg. kerf [in]</t>
  </si>
  <si>
    <t>Std. dev. kerf [in]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</si>
</sst>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0.00000"/>
  </numFmts>
  <fonts count="4">
    <font>
      <sz val="10.0"/>
      <color rgb="FF000000"/>
      <name val="Arial"/>
      <scheme val="minor"/>
    </font>
    <font>
      <u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8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readingOrder="0"/>
    </xf>
    <xf borderId="0" fillId="0" fontId="3" numFmtId="0" xfId="0" applyAlignment="1" applyFont="1">
      <alignment readingOrder="0"/>
    </xf>
    <xf borderId="2" fillId="2" fontId="3" numFmtId="0" xfId="0" applyAlignment="1" applyBorder="1" applyFont="1">
      <alignment readingOrder="0"/>
    </xf>
    <xf borderId="2" fillId="0" fontId="2" numFmtId="164" xfId="0" applyAlignment="1" applyBorder="1" applyFont="1" applyNumberFormat="1">
      <alignment readingOrder="0"/>
    </xf>
    <xf borderId="2" fillId="0" fontId="2" numFmtId="164" xfId="0" applyBorder="1" applyFont="1" applyNumberFormat="1"/>
    <xf borderId="3" fillId="0" fontId="2" numFmtId="0" xfId="0" applyAlignment="1" applyBorder="1" applyFont="1">
      <alignment horizontal="right" readingOrder="0"/>
    </xf>
    <xf borderId="4" fillId="0" fontId="2" numFmtId="2" xfId="0" applyBorder="1" applyFont="1" applyNumberFormat="1"/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horizontal="right" readingOrder="0"/>
    </xf>
    <xf borderId="1" fillId="0" fontId="2" numFmtId="2" xfId="0" applyBorder="1" applyFont="1" applyNumberFormat="1"/>
    <xf borderId="1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0" fillId="0" fontId="2" numFmtId="165" xfId="0" applyFont="1" applyNumberFormat="1"/>
    <xf borderId="0" fillId="0" fontId="2" numFmtId="0" xfId="0" applyFont="1"/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75"/>
    <col customWidth="1" min="2" max="2" width="18.13"/>
    <col customWidth="1" min="3" max="4" width="14.38"/>
    <col customWidth="1" min="5" max="5" width="15.0"/>
    <col customWidth="1" min="6" max="6" width="8.63"/>
    <col customWidth="1" min="7" max="7" width="16.63"/>
    <col customWidth="1" min="8" max="8" width="6.13"/>
    <col customWidth="1" min="9" max="9" width="3.38"/>
    <col customWidth="1" min="10" max="10" width="11.13"/>
    <col customWidth="1" min="11" max="11" width="14.38"/>
  </cols>
  <sheetData>
    <row r="2">
      <c r="B2" s="1" t="s">
        <v>0</v>
      </c>
      <c r="C2" s="2" t="s">
        <v>1</v>
      </c>
      <c r="F2" s="1"/>
      <c r="L2" s="1"/>
    </row>
    <row r="4">
      <c r="B4" s="3" t="s">
        <v>2</v>
      </c>
      <c r="C4" s="3" t="s">
        <v>3</v>
      </c>
      <c r="D4" s="3" t="s">
        <v>4</v>
      </c>
      <c r="E4" s="3" t="s">
        <v>5</v>
      </c>
      <c r="J4" s="4"/>
      <c r="K4" s="4"/>
    </row>
    <row r="5">
      <c r="B5" s="2">
        <v>2.0</v>
      </c>
      <c r="C5" s="2">
        <v>2.002</v>
      </c>
      <c r="D5" s="2">
        <f t="shared" ref="D5:D11" si="1">abs(C5-B5)</f>
        <v>0.002</v>
      </c>
      <c r="E5" s="2" t="s">
        <v>6</v>
      </c>
      <c r="G5" s="5" t="s">
        <v>7</v>
      </c>
      <c r="H5" s="6">
        <f>average(D5:D11)</f>
        <v>0.003571428571</v>
      </c>
    </row>
    <row r="6">
      <c r="B6" s="2">
        <v>1.995</v>
      </c>
      <c r="C6" s="2">
        <v>1.997</v>
      </c>
      <c r="D6" s="2">
        <f t="shared" si="1"/>
        <v>0.002</v>
      </c>
      <c r="E6" s="2" t="s">
        <v>6</v>
      </c>
      <c r="G6" s="5" t="s">
        <v>8</v>
      </c>
      <c r="H6" s="6">
        <f>_xlfn.STDEV.S(D5:D11)</f>
        <v>0.002049970964</v>
      </c>
    </row>
    <row r="7">
      <c r="B7" s="2">
        <v>2.0</v>
      </c>
      <c r="C7" s="2">
        <v>1.9955</v>
      </c>
      <c r="D7" s="2">
        <f t="shared" si="1"/>
        <v>0.0045</v>
      </c>
      <c r="E7" s="2" t="s">
        <v>9</v>
      </c>
      <c r="G7" s="5" t="s">
        <v>10</v>
      </c>
      <c r="H7" s="7">
        <f>MEDIAN(D5:D11)</f>
        <v>0.002</v>
      </c>
    </row>
    <row r="8">
      <c r="B8" s="2">
        <v>2.005</v>
      </c>
      <c r="C8" s="2">
        <v>1.9985</v>
      </c>
      <c r="D8" s="2">
        <f t="shared" si="1"/>
        <v>0.0065</v>
      </c>
      <c r="E8" s="2" t="s">
        <v>9</v>
      </c>
      <c r="G8" s="4"/>
    </row>
    <row r="9">
      <c r="B9" s="2">
        <v>2.01</v>
      </c>
      <c r="C9" s="2">
        <v>2.008</v>
      </c>
      <c r="D9" s="2">
        <f t="shared" si="1"/>
        <v>0.002</v>
      </c>
      <c r="E9" s="2" t="s">
        <v>9</v>
      </c>
      <c r="G9" s="8" t="s">
        <v>11</v>
      </c>
      <c r="H9" s="9">
        <f t="shared" ref="H9:H10" si="2">H5*1000</f>
        <v>3.571428571</v>
      </c>
      <c r="I9" s="10" t="s">
        <v>12</v>
      </c>
      <c r="J9" s="11" t="s">
        <v>13</v>
      </c>
    </row>
    <row r="10">
      <c r="B10" s="2">
        <v>2.015</v>
      </c>
      <c r="C10" s="2">
        <v>2.009</v>
      </c>
      <c r="D10" s="2">
        <f t="shared" si="1"/>
        <v>0.006</v>
      </c>
      <c r="E10" s="2" t="s">
        <v>9</v>
      </c>
      <c r="G10" s="12" t="s">
        <v>14</v>
      </c>
      <c r="H10" s="13">
        <f t="shared" si="2"/>
        <v>2.049970964</v>
      </c>
      <c r="I10" s="14" t="s">
        <v>12</v>
      </c>
      <c r="J10" s="15" t="s">
        <v>13</v>
      </c>
    </row>
    <row r="11">
      <c r="B11" s="14">
        <v>2.02</v>
      </c>
      <c r="C11" s="14">
        <v>2.022</v>
      </c>
      <c r="D11" s="14">
        <f t="shared" si="1"/>
        <v>0.002</v>
      </c>
      <c r="E11" s="14" t="s">
        <v>6</v>
      </c>
    </row>
    <row r="12">
      <c r="B12" s="2"/>
      <c r="C12" s="2"/>
      <c r="D12" s="2"/>
      <c r="E12" s="2"/>
    </row>
    <row r="14">
      <c r="B14" s="1" t="s">
        <v>15</v>
      </c>
      <c r="C14" s="2" t="s">
        <v>16</v>
      </c>
    </row>
    <row r="16"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4"/>
      <c r="H16" s="4"/>
      <c r="I16" s="4"/>
      <c r="J16" s="4"/>
      <c r="K16" s="4"/>
    </row>
    <row r="17">
      <c r="B17" s="2">
        <v>1.995</v>
      </c>
      <c r="C17" s="2">
        <v>2.0</v>
      </c>
      <c r="D17" s="2">
        <f>B17-C17</f>
        <v>-0.005</v>
      </c>
      <c r="E17" s="2" t="s">
        <v>22</v>
      </c>
      <c r="F17" s="2" t="s">
        <v>23</v>
      </c>
    </row>
    <row r="18">
      <c r="B18" s="2">
        <v>2.0</v>
      </c>
      <c r="C18" s="2">
        <v>2.0</v>
      </c>
      <c r="D18" s="2">
        <v>0.0</v>
      </c>
      <c r="E18" s="2" t="s">
        <v>24</v>
      </c>
      <c r="F18" s="2" t="s">
        <v>25</v>
      </c>
    </row>
    <row r="19">
      <c r="B19" s="14">
        <v>2.005</v>
      </c>
      <c r="C19" s="14">
        <v>2.0</v>
      </c>
      <c r="D19" s="14">
        <f>B19-C19</f>
        <v>0.005</v>
      </c>
      <c r="E19" s="14" t="s">
        <v>15</v>
      </c>
      <c r="F19" s="14" t="s">
        <v>26</v>
      </c>
    </row>
    <row r="24">
      <c r="B24" s="2"/>
      <c r="C24" s="2"/>
      <c r="D24" s="2"/>
      <c r="E24" s="2"/>
    </row>
    <row r="28">
      <c r="D28" s="2"/>
      <c r="E28" s="16"/>
      <c r="F28" s="2"/>
    </row>
    <row r="29">
      <c r="D29" s="2"/>
      <c r="E29" s="16"/>
      <c r="F29" s="2"/>
      <c r="M29" s="4"/>
    </row>
    <row r="30">
      <c r="D30" s="2"/>
      <c r="E30" s="16"/>
      <c r="F3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5">
      <c r="E15" s="3" t="s">
        <v>27</v>
      </c>
      <c r="F15" s="3" t="s">
        <v>28</v>
      </c>
      <c r="G15" s="3" t="s">
        <v>29</v>
      </c>
      <c r="H15" s="3" t="s">
        <v>30</v>
      </c>
      <c r="I15" s="3" t="s">
        <v>31</v>
      </c>
      <c r="J15" s="3" t="s">
        <v>32</v>
      </c>
      <c r="K15" s="3" t="s">
        <v>33</v>
      </c>
      <c r="L15" s="3" t="s">
        <v>34</v>
      </c>
      <c r="M15" s="3" t="s">
        <v>35</v>
      </c>
      <c r="N15" s="3" t="s">
        <v>36</v>
      </c>
    </row>
    <row r="16">
      <c r="E16" s="2">
        <v>0.136</v>
      </c>
      <c r="F16" s="2">
        <v>0.142</v>
      </c>
      <c r="G16" s="2">
        <v>0.1405</v>
      </c>
      <c r="H16" s="2">
        <v>0.1445</v>
      </c>
      <c r="I16" s="17">
        <f t="shared" ref="I16:I19" si="2">AVERAGE(F16:H16)</f>
        <v>0.1423333333</v>
      </c>
      <c r="J16" s="17">
        <f t="shared" ref="J16:J19" si="3">_xlfn.STDEV.S(F16:H16)</f>
        <v>0.002020725942</v>
      </c>
      <c r="K16" s="17">
        <f t="shared" ref="K16:K33" si="4">I16-E16</f>
        <v>0.006333333333</v>
      </c>
      <c r="L16" s="2">
        <f t="shared" ref="L16:L19" si="5">J16</f>
        <v>0.002020725942</v>
      </c>
      <c r="M16" s="17">
        <f t="shared" ref="M16:N16" si="1">K16/2</f>
        <v>0.003166666667</v>
      </c>
      <c r="N16" s="17">
        <f t="shared" si="1"/>
        <v>0.001010362971</v>
      </c>
    </row>
    <row r="17">
      <c r="E17" s="2">
        <v>0.137</v>
      </c>
      <c r="F17" s="2">
        <v>0.142</v>
      </c>
      <c r="G17" s="2">
        <v>0.1475</v>
      </c>
      <c r="H17" s="2">
        <v>0.149</v>
      </c>
      <c r="I17" s="17">
        <f t="shared" si="2"/>
        <v>0.1461666667</v>
      </c>
      <c r="J17" s="17">
        <f t="shared" si="3"/>
        <v>0.003685557398</v>
      </c>
      <c r="K17" s="17">
        <f t="shared" si="4"/>
        <v>0.009166666667</v>
      </c>
      <c r="L17" s="2">
        <f t="shared" si="5"/>
        <v>0.003685557398</v>
      </c>
      <c r="M17" s="17">
        <f t="shared" ref="M17:N17" si="6">K17/2</f>
        <v>0.004583333333</v>
      </c>
      <c r="N17" s="17">
        <f t="shared" si="6"/>
        <v>0.001842778699</v>
      </c>
    </row>
    <row r="18">
      <c r="E18" s="2">
        <v>0.138</v>
      </c>
      <c r="F18" s="2">
        <v>0.148</v>
      </c>
      <c r="G18" s="2">
        <v>0.1495</v>
      </c>
      <c r="H18" s="2">
        <v>0.147</v>
      </c>
      <c r="I18" s="17">
        <f t="shared" si="2"/>
        <v>0.1481666667</v>
      </c>
      <c r="J18" s="17">
        <f t="shared" si="3"/>
        <v>0.001258305739</v>
      </c>
      <c r="K18" s="17">
        <f t="shared" si="4"/>
        <v>0.01016666667</v>
      </c>
      <c r="L18" s="2">
        <f t="shared" si="5"/>
        <v>0.001258305739</v>
      </c>
      <c r="M18" s="17">
        <f t="shared" ref="M18:N18" si="7">K18/2</f>
        <v>0.005083333333</v>
      </c>
      <c r="N18" s="17">
        <f t="shared" si="7"/>
        <v>0.0006291528696</v>
      </c>
    </row>
    <row r="19">
      <c r="E19" s="2">
        <v>0.139</v>
      </c>
      <c r="F19" s="2">
        <v>0.146</v>
      </c>
      <c r="G19" s="2">
        <v>0.146</v>
      </c>
      <c r="H19" s="2">
        <v>0.1475</v>
      </c>
      <c r="I19" s="17">
        <f t="shared" si="2"/>
        <v>0.1465</v>
      </c>
      <c r="J19" s="17">
        <f t="shared" si="3"/>
        <v>0.0008660254038</v>
      </c>
      <c r="K19" s="17">
        <f t="shared" si="4"/>
        <v>0.0075</v>
      </c>
      <c r="L19" s="2">
        <f t="shared" si="5"/>
        <v>0.0008660254038</v>
      </c>
      <c r="M19" s="17">
        <f t="shared" ref="M19:N19" si="8">K19/2</f>
        <v>0.00375</v>
      </c>
      <c r="N19" s="17">
        <f t="shared" si="8"/>
        <v>0.0004330127019</v>
      </c>
    </row>
    <row r="20">
      <c r="E20" s="2">
        <v>0.14</v>
      </c>
      <c r="K20" s="17">
        <f t="shared" si="4"/>
        <v>-0.14</v>
      </c>
    </row>
    <row r="21">
      <c r="E21" s="2">
        <v>0.141</v>
      </c>
      <c r="K21" s="17">
        <f t="shared" si="4"/>
        <v>-0.141</v>
      </c>
    </row>
    <row r="22">
      <c r="E22" s="2">
        <v>0.142</v>
      </c>
      <c r="K22" s="17">
        <f t="shared" si="4"/>
        <v>-0.142</v>
      </c>
    </row>
    <row r="23">
      <c r="E23" s="2">
        <v>0.143</v>
      </c>
      <c r="F23" s="2">
        <v>0.155</v>
      </c>
      <c r="G23" s="2">
        <v>0.1555</v>
      </c>
      <c r="H23" s="2">
        <v>0.1545</v>
      </c>
      <c r="K23" s="17">
        <f t="shared" si="4"/>
        <v>-0.143</v>
      </c>
    </row>
    <row r="24">
      <c r="E24" s="2">
        <v>0.144</v>
      </c>
      <c r="F24" s="2">
        <v>0.1535</v>
      </c>
      <c r="G24" s="2">
        <v>0.153</v>
      </c>
      <c r="H24" s="2">
        <v>0.15</v>
      </c>
      <c r="K24" s="17">
        <f t="shared" si="4"/>
        <v>-0.144</v>
      </c>
    </row>
    <row r="25">
      <c r="E25" s="2">
        <v>0.145</v>
      </c>
      <c r="K25" s="17">
        <f t="shared" si="4"/>
        <v>-0.145</v>
      </c>
    </row>
    <row r="26">
      <c r="E26" s="2">
        <v>0.146</v>
      </c>
      <c r="K26" s="17">
        <f t="shared" si="4"/>
        <v>-0.146</v>
      </c>
    </row>
    <row r="27">
      <c r="E27" s="2">
        <v>0.147</v>
      </c>
      <c r="K27" s="17">
        <f t="shared" si="4"/>
        <v>-0.147</v>
      </c>
    </row>
    <row r="28">
      <c r="E28" s="2">
        <v>0.148</v>
      </c>
      <c r="K28" s="17">
        <f t="shared" si="4"/>
        <v>-0.148</v>
      </c>
    </row>
    <row r="29">
      <c r="E29" s="2">
        <v>0.149</v>
      </c>
      <c r="K29" s="17">
        <f t="shared" si="4"/>
        <v>-0.149</v>
      </c>
    </row>
    <row r="30">
      <c r="E30" s="2">
        <v>0.15</v>
      </c>
      <c r="K30" s="17">
        <f t="shared" si="4"/>
        <v>-0.15</v>
      </c>
    </row>
    <row r="31">
      <c r="E31" s="2">
        <v>0.151</v>
      </c>
      <c r="K31" s="17">
        <f t="shared" si="4"/>
        <v>-0.151</v>
      </c>
    </row>
    <row r="32">
      <c r="E32" s="2">
        <v>0.152</v>
      </c>
      <c r="F32" s="2">
        <v>0.163</v>
      </c>
      <c r="G32" s="2">
        <v>0.1655</v>
      </c>
      <c r="H32" s="2">
        <v>0.165</v>
      </c>
      <c r="K32" s="17">
        <f t="shared" si="4"/>
        <v>-0.152</v>
      </c>
    </row>
    <row r="33">
      <c r="E33" s="14">
        <v>0.153</v>
      </c>
      <c r="F33" s="14">
        <v>0.166</v>
      </c>
      <c r="G33" s="14">
        <v>0.169</v>
      </c>
      <c r="H33" s="14">
        <v>0.168</v>
      </c>
      <c r="I33" s="18"/>
      <c r="J33" s="18"/>
      <c r="K33" s="17">
        <f t="shared" si="4"/>
        <v>-0.153</v>
      </c>
      <c r="L33" s="18"/>
      <c r="M33" s="18"/>
      <c r="N33" s="18"/>
    </row>
    <row r="36">
      <c r="E36" s="3" t="s">
        <v>27</v>
      </c>
      <c r="F36" s="3" t="s">
        <v>28</v>
      </c>
      <c r="G36" s="3" t="s">
        <v>29</v>
      </c>
      <c r="H36" s="3" t="s">
        <v>30</v>
      </c>
      <c r="I36" s="3" t="s">
        <v>31</v>
      </c>
      <c r="J36" s="3" t="s">
        <v>32</v>
      </c>
      <c r="K36" s="3" t="s">
        <v>33</v>
      </c>
      <c r="L36" s="3" t="s">
        <v>34</v>
      </c>
      <c r="M36" s="3" t="s">
        <v>35</v>
      </c>
      <c r="N36" s="3" t="s">
        <v>36</v>
      </c>
    </row>
    <row r="37">
      <c r="E37" s="2">
        <v>0.136</v>
      </c>
      <c r="F37" s="2">
        <v>0.1375</v>
      </c>
      <c r="G37" s="2">
        <v>0.1405</v>
      </c>
      <c r="H37" s="2">
        <v>0.1455</v>
      </c>
      <c r="I37" s="17">
        <f t="shared" ref="I37:I40" si="10">average(F37:H37)</f>
        <v>0.1411666667</v>
      </c>
      <c r="J37" s="17">
        <f t="shared" ref="J37:J40" si="11">_xlfn.STDEV.S(F37:H37)</f>
        <v>0.004041451884</v>
      </c>
      <c r="K37" s="17">
        <f t="shared" ref="K37:K54" si="12">I37-E37</f>
        <v>0.005166666667</v>
      </c>
      <c r="L37" s="17">
        <f t="shared" ref="L37:L40" si="13">J37</f>
        <v>0.004041451884</v>
      </c>
      <c r="M37" s="17">
        <f t="shared" ref="M37:N37" si="9">K37/2</f>
        <v>0.002583333333</v>
      </c>
      <c r="N37" s="17">
        <f t="shared" si="9"/>
        <v>0.002020725942</v>
      </c>
    </row>
    <row r="38">
      <c r="E38" s="2">
        <v>0.137</v>
      </c>
      <c r="F38" s="2">
        <v>0.148</v>
      </c>
      <c r="G38" s="2">
        <v>0.1465</v>
      </c>
      <c r="H38" s="2">
        <v>0.151</v>
      </c>
      <c r="I38" s="17">
        <f t="shared" si="10"/>
        <v>0.1485</v>
      </c>
      <c r="J38" s="17">
        <f t="shared" si="11"/>
        <v>0.002291287847</v>
      </c>
      <c r="K38" s="17">
        <f t="shared" si="12"/>
        <v>0.0115</v>
      </c>
      <c r="L38" s="17">
        <f t="shared" si="13"/>
        <v>0.002291287847</v>
      </c>
      <c r="M38" s="17">
        <f t="shared" ref="M38:N38" si="14">K38/2</f>
        <v>0.00575</v>
      </c>
      <c r="N38" s="17">
        <f t="shared" si="14"/>
        <v>0.001145643924</v>
      </c>
    </row>
    <row r="39">
      <c r="E39" s="2">
        <v>0.138</v>
      </c>
      <c r="F39" s="2">
        <v>0.1475</v>
      </c>
      <c r="G39" s="2">
        <v>0.1485</v>
      </c>
      <c r="H39" s="2">
        <v>0.148</v>
      </c>
      <c r="I39" s="17">
        <f t="shared" si="10"/>
        <v>0.148</v>
      </c>
      <c r="J39" s="17">
        <f t="shared" si="11"/>
        <v>0.0005</v>
      </c>
      <c r="K39" s="17">
        <f t="shared" si="12"/>
        <v>0.01</v>
      </c>
      <c r="L39" s="17">
        <f t="shared" si="13"/>
        <v>0.0005</v>
      </c>
      <c r="M39" s="17">
        <f t="shared" ref="M39:N39" si="15">K39/2</f>
        <v>0.005</v>
      </c>
      <c r="N39" s="17">
        <f t="shared" si="15"/>
        <v>0.00025</v>
      </c>
    </row>
    <row r="40">
      <c r="E40" s="2">
        <v>0.139</v>
      </c>
      <c r="F40" s="2">
        <v>0.143</v>
      </c>
      <c r="G40" s="2">
        <v>0.1445</v>
      </c>
      <c r="H40" s="2">
        <v>0.146</v>
      </c>
      <c r="I40" s="17">
        <f t="shared" si="10"/>
        <v>0.1445</v>
      </c>
      <c r="J40" s="17">
        <f t="shared" si="11"/>
        <v>0.0015</v>
      </c>
      <c r="K40" s="17">
        <f t="shared" si="12"/>
        <v>0.0055</v>
      </c>
      <c r="L40" s="17">
        <f t="shared" si="13"/>
        <v>0.0015</v>
      </c>
      <c r="M40" s="17">
        <f t="shared" ref="M40:N40" si="16">K40/2</f>
        <v>0.00275</v>
      </c>
      <c r="N40" s="17">
        <f t="shared" si="16"/>
        <v>0.00075</v>
      </c>
    </row>
    <row r="41">
      <c r="E41" s="2">
        <v>0.14</v>
      </c>
      <c r="K41" s="17">
        <f t="shared" si="12"/>
        <v>-0.14</v>
      </c>
    </row>
    <row r="42">
      <c r="E42" s="2">
        <v>0.141</v>
      </c>
      <c r="K42" s="17">
        <f t="shared" si="12"/>
        <v>-0.141</v>
      </c>
    </row>
    <row r="43">
      <c r="E43" s="2">
        <v>0.142</v>
      </c>
      <c r="K43" s="17">
        <f t="shared" si="12"/>
        <v>-0.142</v>
      </c>
    </row>
    <row r="44">
      <c r="E44" s="2">
        <v>0.143</v>
      </c>
      <c r="F44" s="2">
        <v>0.1505</v>
      </c>
      <c r="G44" s="2">
        <v>0.152</v>
      </c>
      <c r="H44" s="2">
        <v>0.1555</v>
      </c>
      <c r="K44" s="17">
        <f t="shared" si="12"/>
        <v>-0.143</v>
      </c>
    </row>
    <row r="45">
      <c r="E45" s="2">
        <v>0.144</v>
      </c>
      <c r="F45" s="2">
        <v>0.153</v>
      </c>
      <c r="G45" s="2">
        <v>0.155</v>
      </c>
      <c r="H45" s="2">
        <v>0.1545</v>
      </c>
      <c r="K45" s="17">
        <f t="shared" si="12"/>
        <v>-0.144</v>
      </c>
    </row>
    <row r="46">
      <c r="E46" s="2">
        <v>0.145</v>
      </c>
      <c r="K46" s="17">
        <f t="shared" si="12"/>
        <v>-0.145</v>
      </c>
    </row>
    <row r="47">
      <c r="E47" s="2">
        <v>0.146</v>
      </c>
      <c r="K47" s="17">
        <f t="shared" si="12"/>
        <v>-0.146</v>
      </c>
    </row>
    <row r="48">
      <c r="E48" s="2">
        <v>0.147</v>
      </c>
      <c r="K48" s="17">
        <f t="shared" si="12"/>
        <v>-0.147</v>
      </c>
    </row>
    <row r="49">
      <c r="E49" s="2">
        <v>0.148</v>
      </c>
      <c r="K49" s="17">
        <f t="shared" si="12"/>
        <v>-0.148</v>
      </c>
    </row>
    <row r="50">
      <c r="E50" s="2">
        <v>0.149</v>
      </c>
      <c r="K50" s="17">
        <f t="shared" si="12"/>
        <v>-0.149</v>
      </c>
    </row>
    <row r="51">
      <c r="E51" s="2">
        <v>0.15</v>
      </c>
      <c r="K51" s="17">
        <f t="shared" si="12"/>
        <v>-0.15</v>
      </c>
    </row>
    <row r="52">
      <c r="E52" s="2">
        <v>0.151</v>
      </c>
      <c r="K52" s="17">
        <f t="shared" si="12"/>
        <v>-0.151</v>
      </c>
    </row>
    <row r="53">
      <c r="E53" s="2">
        <v>0.152</v>
      </c>
      <c r="F53" s="2">
        <v>0.1645</v>
      </c>
      <c r="G53" s="2">
        <v>0.1645</v>
      </c>
      <c r="H53" s="2">
        <v>0.168</v>
      </c>
      <c r="K53" s="17">
        <f t="shared" si="12"/>
        <v>-0.152</v>
      </c>
    </row>
    <row r="54">
      <c r="E54" s="14">
        <v>0.153</v>
      </c>
      <c r="F54" s="14">
        <v>0.162</v>
      </c>
      <c r="G54" s="14">
        <v>0.1685</v>
      </c>
      <c r="H54" s="14">
        <v>0.1695</v>
      </c>
      <c r="I54" s="18"/>
      <c r="J54" s="18"/>
      <c r="K54" s="17">
        <f t="shared" si="12"/>
        <v>-0.153</v>
      </c>
      <c r="L54" s="18"/>
      <c r="N54" s="18"/>
    </row>
  </sheetData>
  <drawing r:id="rId1"/>
</worksheet>
</file>